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LAD_PAE\SAE\Projects\OCP NIC 3.0\Spec\Implementation Collateral\"/>
    </mc:Choice>
  </mc:AlternateContent>
  <xr:revisionPtr revIDLastSave="0" documentId="13_ncr:1_{B9B97EF4-DB4F-413D-B896-A98F0684A8C8}" xr6:coauthVersionLast="41" xr6:coauthVersionMax="41" xr10:uidLastSave="{00000000-0000-0000-0000-000000000000}"/>
  <bookViews>
    <workbookView xWindow="28680" yWindow="-120" windowWidth="29040" windowHeight="18240" xr2:uid="{00000000-000D-0000-FFFF-FFFF00000000}"/>
  </bookViews>
  <sheets>
    <sheet name="Instructions" sheetId="4" r:id="rId1"/>
    <sheet name="MC MAC Address Option 1" sheetId="1" r:id="rId2"/>
    <sheet name="MC MAC Address Option 2" sheetId="2" r:id="rId3"/>
    <sheet name="Revision History" sheetId="3" r:id="rId4"/>
  </sheets>
  <definedNames>
    <definedName name="bmc_num">'MC MAC Address Option 2'!$A$32:$A$39</definedName>
    <definedName name="bmc_port_num">'MC MAC Address Option 2'!$C$31:$F$31</definedName>
    <definedName name="first_addr" localSheetId="2">'MC MAC Address Option 2'!$C$10</definedName>
    <definedName name="first_addr">'MC MAC Address Option 1'!$C$10</definedName>
    <definedName name="host_num">'MC MAC Address Option 2'!$A$22:$A$29</definedName>
    <definedName name="host_port_num">'MC MAC Address Option 2'!$C$21:$F$21</definedName>
    <definedName name="max_parts" localSheetId="2">'MC MAC Address Option 2'!$C$8</definedName>
    <definedName name="max_parts">'MC MAC Address Option 1'!$C$8</definedName>
    <definedName name="num_hosts" localSheetId="2">'MC MAC Address Option 2'!$C$9</definedName>
    <definedName name="num_hosts">'MC MAC Address Option 1'!$C$9</definedName>
    <definedName name="num_ports" localSheetId="2">'MC MAC Address Option 2'!$C$7</definedName>
    <definedName name="num_ports">'MC MAC Address Option 1'!$C$7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2" l="1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D32" i="2"/>
  <c r="E32" i="2"/>
  <c r="F32" i="2"/>
  <c r="C3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D22" i="2"/>
  <c r="E22" i="2"/>
  <c r="F22" i="2"/>
  <c r="C22" i="2"/>
  <c r="H33" i="2" l="1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I32" i="2"/>
  <c r="J32" i="2"/>
  <c r="K32" i="2"/>
  <c r="H3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27" i="2"/>
  <c r="I27" i="2"/>
  <c r="J27" i="2"/>
  <c r="K27" i="2"/>
  <c r="H28" i="2"/>
  <c r="I28" i="2"/>
  <c r="J28" i="2"/>
  <c r="K28" i="2"/>
  <c r="H29" i="2"/>
  <c r="I29" i="2"/>
  <c r="J29" i="2"/>
  <c r="K29" i="2"/>
  <c r="I22" i="2"/>
  <c r="J22" i="2"/>
  <c r="K22" i="2"/>
  <c r="H22" i="2"/>
  <c r="B32" i="2"/>
  <c r="B39" i="2" l="1"/>
  <c r="B29" i="2"/>
  <c r="B38" i="2"/>
  <c r="B28" i="2"/>
  <c r="B37" i="2"/>
  <c r="B27" i="2"/>
  <c r="B36" i="2"/>
  <c r="B26" i="2"/>
  <c r="B35" i="2"/>
  <c r="B25" i="2"/>
  <c r="B34" i="2"/>
  <c r="B24" i="2"/>
  <c r="B33" i="2"/>
  <c r="B23" i="2"/>
  <c r="B22" i="2"/>
  <c r="F36" i="1" l="1"/>
  <c r="F34" i="1"/>
  <c r="F32" i="1"/>
  <c r="F30" i="1"/>
  <c r="F28" i="1"/>
  <c r="F26" i="1"/>
  <c r="F24" i="1"/>
  <c r="F35" i="1"/>
  <c r="F33" i="1"/>
  <c r="F31" i="1"/>
  <c r="F29" i="1"/>
  <c r="F27" i="1"/>
  <c r="F25" i="1"/>
  <c r="F23" i="1"/>
  <c r="F22" i="1"/>
  <c r="F21" i="1"/>
  <c r="C23" i="1" l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22" i="1"/>
  <c r="C21" i="1"/>
  <c r="B23" i="1" l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22" i="1"/>
  <c r="B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Ng, Thomas1</author>
  </authors>
  <commentList>
    <comment ref="C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Ng, Thomas1:</t>
        </r>
        <r>
          <rPr>
            <sz val="9"/>
            <color indexed="81"/>
            <rFont val="Tahoma"/>
            <family val="2"/>
          </rPr>
          <t xml:space="preserve">
Enter as 12 characters with no byte separators such as ":" or "-" 
</t>
        </r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DEADBEEF0000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Ng, Thomas1</author>
  </authors>
  <commentList>
    <comment ref="C10" authorId="0" shapeId="0" xr:uid="{56B6DDB4-D5F9-4966-A62D-4658DE7309F7}">
      <text>
        <r>
          <rPr>
            <b/>
            <sz val="9"/>
            <color indexed="81"/>
            <rFont val="Tahoma"/>
            <family val="2"/>
          </rPr>
          <t>Ng, Thomas1:</t>
        </r>
        <r>
          <rPr>
            <sz val="9"/>
            <color indexed="81"/>
            <rFont val="Tahoma"/>
            <family val="2"/>
          </rPr>
          <t xml:space="preserve">
Enter as 12 characters with no byte separators such as ":" or "-" 
</t>
        </r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DEADBEEF0000</t>
        </r>
      </text>
    </comment>
  </commentList>
</comments>
</file>

<file path=xl/sharedStrings.xml><?xml version="1.0" encoding="utf-8"?>
<sst xmlns="http://schemas.openxmlformats.org/spreadsheetml/2006/main" count="77" uniqueCount="53">
  <si>
    <t>num_ports</t>
  </si>
  <si>
    <t>max_parts</t>
  </si>
  <si>
    <t>num_hosts</t>
  </si>
  <si>
    <t>first_addr</t>
  </si>
  <si>
    <t>Number of Ports on the OCP NIC 3.0 card</t>
  </si>
  <si>
    <t>Maximum number of partitions on a port per host</t>
  </si>
  <si>
    <t>Number of hosts supported by the NIC</t>
  </si>
  <si>
    <t>The MAC address of the first host for the first partition on the first port</t>
  </si>
  <si>
    <t>base MAC address of ith host (0 ≤ i ≤ num_hosts-1)</t>
  </si>
  <si>
    <t>base MAC address of ith BMC (0 ≤ i ≤ num_hosts-1)</t>
  </si>
  <si>
    <t xml:space="preserve">host_addr[i] = first_addr + i*num_ports*max_parts </t>
  </si>
  <si>
    <t xml:space="preserve">bmc_addr[i] = first_addr + num_ports*max_parts*num_hosts + i*num_ports </t>
  </si>
  <si>
    <t>Variables</t>
  </si>
  <si>
    <t>Formulae</t>
  </si>
  <si>
    <t>Value</t>
  </si>
  <si>
    <t>Comments</t>
  </si>
  <si>
    <t>DEADBEEF0000</t>
  </si>
  <si>
    <t>Note: excel has a hex2dec and dec2hex limit of 10 characters. Characters 11 and 12 are static in this calculator … fix later.</t>
  </si>
  <si>
    <r>
      <rPr>
        <b/>
        <i/>
        <sz val="11"/>
        <color theme="0"/>
        <rFont val="Calibri"/>
        <family val="2"/>
        <scheme val="minor"/>
      </rPr>
      <t>i</t>
    </r>
    <r>
      <rPr>
        <b/>
        <sz val="11"/>
        <color theme="0"/>
        <rFont val="Calibri"/>
        <family val="2"/>
        <scheme val="minor"/>
      </rPr>
      <t>th Host #</t>
    </r>
  </si>
  <si>
    <t>Assumptions</t>
  </si>
  <si>
    <t>1. The number of BMCs or virtual BMCs is the same as the number of hosts (1:1 relationship between each host and the BMC).</t>
  </si>
  <si>
    <t>2. The maximum number of partitions on each port is the same.</t>
  </si>
  <si>
    <t>Sanity check</t>
  </si>
  <si>
    <t xml:space="preserve">host_addr[i][j] = first_addr + i*(max_parts+1)*num_ports + j </t>
  </si>
  <si>
    <t>bmc_addr[i][j] = first_addr + i*(max_parts+1)*num_ports + max_parts*num_ports + j</t>
  </si>
  <si>
    <t>jth Port #</t>
  </si>
  <si>
    <r>
      <rPr>
        <b/>
        <i/>
        <sz val="11"/>
        <color theme="0"/>
        <rFont val="Calibri"/>
        <family val="2"/>
        <scheme val="minor"/>
      </rPr>
      <t>i</t>
    </r>
    <r>
      <rPr>
        <b/>
        <sz val="11"/>
        <color theme="0"/>
        <rFont val="Calibri"/>
        <family val="2"/>
        <scheme val="minor"/>
      </rPr>
      <t>th BMC #</t>
    </r>
  </si>
  <si>
    <t xml:space="preserve">Sanity check </t>
  </si>
  <si>
    <t>Date</t>
  </si>
  <si>
    <t>Initial release of the MC MAC Address provisioning calculator</t>
  </si>
  <si>
    <t>Author</t>
  </si>
  <si>
    <t>TN</t>
  </si>
  <si>
    <t>Change Comments</t>
  </si>
  <si>
    <t>Add second MC MAC address algorithm to support multi-host cases where the BMC MAC sequentially follows the port MAC on a per-host basis.</t>
  </si>
  <si>
    <t>MAC Address Provisioning Algorithm Option 1</t>
  </si>
  <si>
    <r>
      <t>MAC Address Provisioning Algorithm Option 2</t>
    </r>
    <r>
      <rPr>
        <b/>
        <sz val="11"/>
        <color rgb="FFFF0000"/>
        <rFont val="Calibri"/>
        <family val="2"/>
        <scheme val="minor"/>
      </rPr>
      <t xml:space="preserve"> - This is a work in progress</t>
    </r>
  </si>
  <si>
    <t>OCP NIC 3.0 Coversheet - Instructions Page</t>
  </si>
  <si>
    <t>Tab Name</t>
  </si>
  <si>
    <t>Description</t>
  </si>
  <si>
    <t>Coversheet - Instruction Page</t>
  </si>
  <si>
    <t xml:space="preserve">Coversheet / Instructions page - This tab.
</t>
  </si>
  <si>
    <t>MC MAC Address Option 1</t>
  </si>
  <si>
    <t>MC MAC Address Option 2</t>
  </si>
  <si>
    <t>Revision History</t>
  </si>
  <si>
    <t>Version</t>
  </si>
  <si>
    <t>0v90</t>
  </si>
  <si>
    <t>0v92</t>
  </si>
  <si>
    <t>Add Instructions tab</t>
  </si>
  <si>
    <t>Revision history</t>
  </si>
  <si>
    <r>
      <t xml:space="preserve">Management Controller (MC) MAC Address allocation algorithm - Option 1.
The end-user shall edit the following fields as applicable:
</t>
    </r>
    <r>
      <rPr>
        <b/>
        <sz val="11"/>
        <color theme="1"/>
        <rFont val="Calibri"/>
        <family val="2"/>
        <scheme val="minor"/>
      </rPr>
      <t>num_ports</t>
    </r>
    <r>
      <rPr>
        <sz val="11"/>
        <color theme="1"/>
        <rFont val="Calibri"/>
        <family val="2"/>
        <scheme val="minor"/>
      </rPr>
      <t xml:space="preserve"> - Number of line side ports available on the OCP NIC 3.0 card
</t>
    </r>
    <r>
      <rPr>
        <b/>
        <sz val="11"/>
        <color theme="1"/>
        <rFont val="Calibri"/>
        <family val="2"/>
        <scheme val="minor"/>
      </rPr>
      <t>max_parts</t>
    </r>
    <r>
      <rPr>
        <sz val="11"/>
        <color theme="1"/>
        <rFont val="Calibri"/>
        <family val="2"/>
        <scheme val="minor"/>
      </rPr>
      <t xml:space="preserve"> - Number of partitions per port, per host 
</t>
    </r>
    <r>
      <rPr>
        <b/>
        <sz val="11"/>
        <color theme="1"/>
        <rFont val="Calibri"/>
        <family val="2"/>
        <scheme val="minor"/>
      </rPr>
      <t>num_hosts</t>
    </r>
    <r>
      <rPr>
        <sz val="11"/>
        <color theme="1"/>
        <rFont val="Calibri"/>
        <family val="2"/>
        <scheme val="minor"/>
      </rPr>
      <t xml:space="preserve"> - Number of supported hosts
</t>
    </r>
    <r>
      <rPr>
        <b/>
        <sz val="11"/>
        <color theme="1"/>
        <rFont val="Calibri"/>
        <family val="2"/>
        <scheme val="minor"/>
      </rPr>
      <t>first_addr</t>
    </r>
    <r>
      <rPr>
        <sz val="11"/>
        <color theme="1"/>
        <rFont val="Calibri"/>
        <family val="2"/>
        <scheme val="minor"/>
      </rPr>
      <t xml:space="preserve"> - Base MAC address. Enter MAC as 12 hexadecimal characters with no byte delimiters.
</t>
    </r>
  </si>
  <si>
    <r>
      <t xml:space="preserve">Management Controller (MC) MAC Address allocation algorithm - Option 2. This algorithm sequentially assigns the MAC addresses per Example 4 in the specification. 
The end-user shall edit the following fields as applicable:
</t>
    </r>
    <r>
      <rPr>
        <b/>
        <sz val="11"/>
        <color theme="1"/>
        <rFont val="Calibri"/>
        <family val="2"/>
        <scheme val="minor"/>
      </rPr>
      <t>num_ports</t>
    </r>
    <r>
      <rPr>
        <sz val="11"/>
        <color theme="1"/>
        <rFont val="Calibri"/>
        <family val="2"/>
        <scheme val="minor"/>
      </rPr>
      <t xml:space="preserve"> - Number of line side ports available on the OCP NIC 3.0 card
</t>
    </r>
    <r>
      <rPr>
        <b/>
        <sz val="11"/>
        <color theme="1"/>
        <rFont val="Calibri"/>
        <family val="2"/>
        <scheme val="minor"/>
      </rPr>
      <t>max_parts</t>
    </r>
    <r>
      <rPr>
        <sz val="11"/>
        <color theme="1"/>
        <rFont val="Calibri"/>
        <family val="2"/>
        <scheme val="minor"/>
      </rPr>
      <t xml:space="preserve"> - Number of partitions per port, per host 
</t>
    </r>
    <r>
      <rPr>
        <b/>
        <sz val="11"/>
        <color theme="1"/>
        <rFont val="Calibri"/>
        <family val="2"/>
        <scheme val="minor"/>
      </rPr>
      <t>num_hosts</t>
    </r>
    <r>
      <rPr>
        <sz val="11"/>
        <color theme="1"/>
        <rFont val="Calibri"/>
        <family val="2"/>
        <scheme val="minor"/>
      </rPr>
      <t xml:space="preserve"> - Number of supported hosts
</t>
    </r>
    <r>
      <rPr>
        <b/>
        <sz val="11"/>
        <color theme="1"/>
        <rFont val="Calibri"/>
        <family val="2"/>
        <scheme val="minor"/>
      </rPr>
      <t>first_addr</t>
    </r>
    <r>
      <rPr>
        <sz val="11"/>
        <color theme="1"/>
        <rFont val="Calibri"/>
        <family val="2"/>
        <scheme val="minor"/>
      </rPr>
      <t xml:space="preserve"> - Base MAC address. Enter MAC as 12 hexadecimal characters with no byte delimiters.
</t>
    </r>
  </si>
  <si>
    <t>1v00</t>
  </si>
  <si>
    <t>Roll version to 1v00 for document release; no content change from 0v92.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</si>
</sst>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30">
    <xf numFmtId="0" fontId="0" fillId="0" borderId="0" xfId="0"/>
    <xf numFmtId="0" fontId="1" fillId="2" borderId="1" xfId="1"/>
    <xf numFmtId="0" fontId="4" fillId="4" borderId="0" xfId="0" applyFont="1" applyFill="1"/>
    <xf numFmtId="0" fontId="3" fillId="4" borderId="0" xfId="0" applyFont="1" applyFill="1"/>
    <xf numFmtId="0" fontId="0" fillId="5" borderId="0" xfId="0" applyFill="1"/>
    <xf numFmtId="0" fontId="0" fillId="0" borderId="2" xfId="0" applyBorder="1"/>
    <xf numFmtId="0" fontId="2" fillId="3" borderId="2" xfId="2" applyBorder="1"/>
    <xf numFmtId="0" fontId="5" fillId="0" borderId="0" xfId="0" applyFont="1"/>
    <xf numFmtId="0" fontId="0" fillId="6" borderId="2" xfId="0" applyFont="1" applyFill="1" applyBorder="1"/>
    <xf numFmtId="0" fontId="0" fillId="7" borderId="2" xfId="0" applyFont="1" applyFill="1" applyBorder="1"/>
    <xf numFmtId="0" fontId="3" fillId="0" borderId="0" xfId="0" applyFont="1" applyFill="1"/>
    <xf numFmtId="0" fontId="0" fillId="0" borderId="0" xfId="0" applyFill="1"/>
    <xf numFmtId="0" fontId="7" fillId="0" borderId="0" xfId="0" applyFont="1" applyFill="1"/>
    <xf numFmtId="0" fontId="4" fillId="0" borderId="0" xfId="0" applyFont="1" applyFill="1"/>
    <xf numFmtId="0" fontId="10" fillId="0" borderId="0" xfId="0" applyFont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3" borderId="1" xfId="2"/>
    <xf numFmtId="0" fontId="2" fillId="3" borderId="0" xfId="2" applyBorder="1"/>
    <xf numFmtId="0" fontId="12" fillId="0" borderId="0" xfId="0" applyFont="1"/>
    <xf numFmtId="0" fontId="5" fillId="8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0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3" fillId="4" borderId="0" xfId="0" applyFont="1" applyFill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46AF6-06FE-49CA-BA36-B471F4F2BF06}">
  <dimension ref="B1:C20"/>
  <sheetViews>
    <sheetView showGridLines="0" tabSelected="1" zoomScale="85" zoomScaleNormal="85" workbookViewId="0"/>
  </sheetViews>
  <sheetFormatPr defaultRowHeight="15" x14ac:dyDescent="0.25"/>
  <cols>
    <col min="1" max="1" width="6.140625" customWidth="1"/>
    <col min="2" max="2" width="38.7109375" customWidth="1"/>
    <col min="3" max="3" width="119.5703125" customWidth="1"/>
  </cols>
  <sheetData>
    <row r="1" spans="2:3" ht="36" x14ac:dyDescent="0.55000000000000004">
      <c r="B1" s="19" t="s">
        <v>36</v>
      </c>
    </row>
    <row r="3" spans="2:3" x14ac:dyDescent="0.25">
      <c r="B3" s="20" t="s">
        <v>37</v>
      </c>
      <c r="C3" s="20" t="s">
        <v>38</v>
      </c>
    </row>
    <row r="4" spans="2:3" ht="30" x14ac:dyDescent="0.25">
      <c r="B4" s="21" t="s">
        <v>39</v>
      </c>
      <c r="C4" s="22" t="s">
        <v>40</v>
      </c>
    </row>
    <row r="5" spans="2:3" ht="120" x14ac:dyDescent="0.25">
      <c r="B5" s="21" t="s">
        <v>41</v>
      </c>
      <c r="C5" s="22" t="s">
        <v>49</v>
      </c>
    </row>
    <row r="6" spans="2:3" ht="135" x14ac:dyDescent="0.25">
      <c r="B6" s="21" t="s">
        <v>42</v>
      </c>
      <c r="C6" s="22" t="s">
        <v>50</v>
      </c>
    </row>
    <row r="7" spans="2:3" x14ac:dyDescent="0.25">
      <c r="B7" s="21" t="s">
        <v>43</v>
      </c>
      <c r="C7" s="22" t="s">
        <v>48</v>
      </c>
    </row>
    <row r="8" spans="2:3" x14ac:dyDescent="0.25">
      <c r="B8" s="23"/>
      <c r="C8" s="23"/>
    </row>
    <row r="9" spans="2:3" x14ac:dyDescent="0.25">
      <c r="B9" s="24"/>
      <c r="C9" s="25"/>
    </row>
    <row r="10" spans="2:3" x14ac:dyDescent="0.25">
      <c r="B10" s="23"/>
      <c r="C10" s="25"/>
    </row>
    <row r="11" spans="2:3" x14ac:dyDescent="0.25">
      <c r="B11" s="23"/>
      <c r="C11" s="23"/>
    </row>
    <row r="12" spans="2:3" x14ac:dyDescent="0.25">
      <c r="B12" s="23"/>
      <c r="C12" s="23"/>
    </row>
    <row r="13" spans="2:3" x14ac:dyDescent="0.25">
      <c r="B13" s="23"/>
      <c r="C13" s="23"/>
    </row>
    <row r="14" spans="2:3" x14ac:dyDescent="0.25">
      <c r="B14" s="23"/>
      <c r="C14" s="23"/>
    </row>
    <row r="15" spans="2:3" x14ac:dyDescent="0.25">
      <c r="B15" s="23"/>
      <c r="C15" s="23"/>
    </row>
    <row r="16" spans="2:3" x14ac:dyDescent="0.25">
      <c r="B16" s="23"/>
      <c r="C16" s="23"/>
    </row>
    <row r="17" spans="2:3" x14ac:dyDescent="0.25">
      <c r="B17" s="23"/>
      <c r="C17" s="23"/>
    </row>
    <row r="18" spans="2:3" x14ac:dyDescent="0.25">
      <c r="B18" s="26"/>
      <c r="C18" s="26"/>
    </row>
    <row r="19" spans="2:3" x14ac:dyDescent="0.25">
      <c r="B19" s="26"/>
      <c r="C19" s="23"/>
    </row>
    <row r="20" spans="2:3" x14ac:dyDescent="0.25">
      <c r="B20" s="26"/>
      <c r="C20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zoomScale="85" zoomScaleNormal="85" workbookViewId="0"/>
  </sheetViews>
  <sheetFormatPr defaultRowHeight="15" x14ac:dyDescent="0.25"/>
  <cols>
    <col min="2" max="2" width="19.140625" customWidth="1"/>
    <col min="3" max="3" width="25" customWidth="1"/>
    <col min="4" max="4" width="68.7109375" customWidth="1"/>
    <col min="5" max="5" width="4.7109375" style="11" hidden="1" customWidth="1"/>
    <col min="6" max="6" width="17.7109375" hidden="1" customWidth="1"/>
  </cols>
  <sheetData>
    <row r="1" spans="1:5" x14ac:dyDescent="0.25">
      <c r="B1" s="4" t="s">
        <v>17</v>
      </c>
      <c r="C1" s="4"/>
      <c r="D1" s="4"/>
    </row>
    <row r="3" spans="1:5" x14ac:dyDescent="0.25">
      <c r="A3" s="7" t="s">
        <v>34</v>
      </c>
    </row>
    <row r="6" spans="1:5" x14ac:dyDescent="0.25">
      <c r="B6" s="3" t="s">
        <v>12</v>
      </c>
      <c r="C6" s="3" t="s">
        <v>14</v>
      </c>
      <c r="D6" s="3" t="s">
        <v>15</v>
      </c>
      <c r="E6" s="10"/>
    </row>
    <row r="7" spans="1:5" x14ac:dyDescent="0.25">
      <c r="B7" t="s">
        <v>0</v>
      </c>
      <c r="C7" s="1">
        <v>1</v>
      </c>
      <c r="D7" t="s">
        <v>4</v>
      </c>
    </row>
    <row r="8" spans="1:5" x14ac:dyDescent="0.25">
      <c r="B8" t="s">
        <v>1</v>
      </c>
      <c r="C8" s="1">
        <v>1</v>
      </c>
      <c r="D8" t="s">
        <v>5</v>
      </c>
    </row>
    <row r="9" spans="1:5" x14ac:dyDescent="0.25">
      <c r="B9" t="s">
        <v>2</v>
      </c>
      <c r="C9" s="1">
        <v>2</v>
      </c>
      <c r="D9" t="s">
        <v>6</v>
      </c>
    </row>
    <row r="10" spans="1:5" x14ac:dyDescent="0.25">
      <c r="B10" t="s">
        <v>3</v>
      </c>
      <c r="C10" s="1" t="s">
        <v>16</v>
      </c>
      <c r="D10" t="s">
        <v>7</v>
      </c>
    </row>
    <row r="12" spans="1:5" x14ac:dyDescent="0.25">
      <c r="B12" s="3" t="s">
        <v>13</v>
      </c>
      <c r="C12" s="2"/>
      <c r="D12" s="2"/>
      <c r="E12" s="13"/>
    </row>
    <row r="13" spans="1:5" x14ac:dyDescent="0.25">
      <c r="B13" t="s">
        <v>10</v>
      </c>
    </row>
    <row r="14" spans="1:5" x14ac:dyDescent="0.25">
      <c r="B14" t="s">
        <v>11</v>
      </c>
    </row>
    <row r="16" spans="1:5" x14ac:dyDescent="0.25">
      <c r="B16" s="3" t="s">
        <v>19</v>
      </c>
      <c r="C16" s="2"/>
      <c r="D16" s="2"/>
      <c r="E16" s="13"/>
    </row>
    <row r="17" spans="1:6" x14ac:dyDescent="0.25">
      <c r="B17" t="s">
        <v>20</v>
      </c>
    </row>
    <row r="18" spans="1:6" x14ac:dyDescent="0.25">
      <c r="B18" t="s">
        <v>21</v>
      </c>
    </row>
    <row r="20" spans="1:6" x14ac:dyDescent="0.25">
      <c r="B20" s="3" t="s">
        <v>18</v>
      </c>
      <c r="C20" s="3" t="s">
        <v>14</v>
      </c>
      <c r="D20" s="3" t="s">
        <v>15</v>
      </c>
      <c r="E20" s="10"/>
      <c r="F20" s="12" t="s">
        <v>22</v>
      </c>
    </row>
    <row r="21" spans="1:6" x14ac:dyDescent="0.25">
      <c r="A21" s="5">
        <v>0</v>
      </c>
      <c r="B21" s="8" t="str">
        <f>CONCATENATE("host_addr[",A21,"]")</f>
        <v>host_addr[0]</v>
      </c>
      <c r="C21" s="6" t="str">
        <f>IF(num_hosts&gt;=(A21+1),CONCATENATE(LEFT(first_addr,2),DEC2HEX(HEX2DEC(RIGHT(first_addr,10))+A21*num_ports*max_parts)),"Not applicable")</f>
        <v>DEADBEEF0000</v>
      </c>
      <c r="D21" t="s">
        <v>8</v>
      </c>
      <c r="F21" s="11" t="str">
        <f>IF(num_hosts&gt;=(A21+1),CONCATENATE(LEFT(first_addr,2),DEC2HEX(HEX2DEC(RIGHT(first_addr,10))+A21*num_ports*max_parts)),"Not applicable")</f>
        <v>DEADBEEF0000</v>
      </c>
    </row>
    <row r="22" spans="1:6" x14ac:dyDescent="0.25">
      <c r="A22" s="5">
        <v>0</v>
      </c>
      <c r="B22" s="9" t="str">
        <f>CONCATENATE("bmc_addr[",A22,"]")</f>
        <v>bmc_addr[0]</v>
      </c>
      <c r="C22" s="6" t="str">
        <f>IF(num_hosts&gt;=(A22+1),CONCATENATE(LEFT(first_addr,2),DEC2HEX(HEX2DEC(RIGHT(first_addr,10))+num_ports*max_parts*num_hosts+A22*num_ports)),"Not applicable")</f>
        <v>DEADBEEF0002</v>
      </c>
      <c r="D22" t="s">
        <v>9</v>
      </c>
      <c r="F22" s="11" t="str">
        <f>IF(num_hosts&gt;=(A21+1),CONCATENATE(LEFT(first_addr,2),DEC2HEX(HEX2DEC(RIGHT(first_addr,10))+num_ports*max_parts*num_hosts+A22*num_ports)),"Not applicable")</f>
        <v>DEADBEEF0002</v>
      </c>
    </row>
    <row r="23" spans="1:6" x14ac:dyDescent="0.25">
      <c r="A23" s="5">
        <v>1</v>
      </c>
      <c r="B23" s="8" t="str">
        <f t="shared" ref="B23" si="0">CONCATENATE("host_addr[",A23,"]")</f>
        <v>host_addr[1]</v>
      </c>
      <c r="C23" s="6" t="str">
        <f>IF(num_hosts&gt;=(A23+1),CONCATENATE(LEFT(first_addr,2),DEC2HEX(HEX2DEC(RIGHT(first_addr,10))+A23*num_ports*max_parts)),"Not applicable")</f>
        <v>DEADBEEF0001</v>
      </c>
      <c r="F23" s="11" t="str">
        <f>IF(num_hosts&gt;=(A23+1),CONCATENATE(LEFT(first_addr,2),DEC2HEX(HEX2DEC(RIGHT(first_addr,10))+A23*num_ports*max_parts)),"Not applicable")</f>
        <v>DEADBEEF0001</v>
      </c>
    </row>
    <row r="24" spans="1:6" x14ac:dyDescent="0.25">
      <c r="A24" s="5">
        <v>1</v>
      </c>
      <c r="B24" s="9" t="str">
        <f t="shared" ref="B24" si="1">CONCATENATE("bmc_addr[",A24,"]")</f>
        <v>bmc_addr[1]</v>
      </c>
      <c r="C24" s="6" t="str">
        <f>IF(num_hosts&gt;=(A24+1),CONCATENATE(LEFT(first_addr,2),DEC2HEX(HEX2DEC(RIGHT(first_addr,10))+num_ports*max_parts*num_hosts+A24*num_ports)),"Not applicable")</f>
        <v>DEADBEEF0003</v>
      </c>
      <c r="F24" s="11" t="str">
        <f>IF(num_hosts&gt;=(A23+1),CONCATENATE(LEFT(first_addr,2),DEC2HEX(HEX2DEC(RIGHT(first_addr,10))+num_ports*max_parts*num_hosts+A24*num_ports)),"Not applicable")</f>
        <v>DEADBEEF0003</v>
      </c>
    </row>
    <row r="25" spans="1:6" x14ac:dyDescent="0.25">
      <c r="A25" s="5">
        <v>2</v>
      </c>
      <c r="B25" s="8" t="str">
        <f t="shared" ref="B25" si="2">CONCATENATE("host_addr[",A25,"]")</f>
        <v>host_addr[2]</v>
      </c>
      <c r="C25" s="6" t="str">
        <f>IF(num_hosts&gt;=(A25+1),CONCATENATE(LEFT(first_addr,2),DEC2HEX(HEX2DEC(RIGHT(first_addr,10))+A25*num_ports*max_parts)),"Not applicable")</f>
        <v>Not applicable</v>
      </c>
      <c r="F25" s="11" t="str">
        <f>IF(num_hosts&gt;=(A25+1),CONCATENATE(LEFT(first_addr,2),DEC2HEX(HEX2DEC(RIGHT(first_addr,10))+A25*num_ports*max_parts)),"Not applicable")</f>
        <v>Not applicable</v>
      </c>
    </row>
    <row r="26" spans="1:6" x14ac:dyDescent="0.25">
      <c r="A26" s="5">
        <v>2</v>
      </c>
      <c r="B26" s="9" t="str">
        <f t="shared" ref="B26" si="3">CONCATENATE("bmc_addr[",A26,"]")</f>
        <v>bmc_addr[2]</v>
      </c>
      <c r="C26" s="6" t="str">
        <f>IF(num_hosts&gt;=(A26+1),CONCATENATE(LEFT(first_addr,2),DEC2HEX(HEX2DEC(RIGHT(first_addr,10))+num_ports*max_parts*num_hosts+A26*num_ports)),"Not applicable")</f>
        <v>Not applicable</v>
      </c>
      <c r="F26" s="11" t="str">
        <f>IF(num_hosts&gt;=(A25+1),CONCATENATE(LEFT(first_addr,2),DEC2HEX(HEX2DEC(RIGHT(first_addr,10))+num_ports*max_parts*num_hosts+A26*num_ports)),"Not applicable")</f>
        <v>Not applicable</v>
      </c>
    </row>
    <row r="27" spans="1:6" x14ac:dyDescent="0.25">
      <c r="A27" s="5">
        <v>3</v>
      </c>
      <c r="B27" s="8" t="str">
        <f t="shared" ref="B27" si="4">CONCATENATE("host_addr[",A27,"]")</f>
        <v>host_addr[3]</v>
      </c>
      <c r="C27" s="6" t="str">
        <f>IF(num_hosts&gt;=(A27+1),CONCATENATE(LEFT(first_addr,2),DEC2HEX(HEX2DEC(RIGHT(first_addr,10))+A27*num_ports*max_parts)),"Not applicable")</f>
        <v>Not applicable</v>
      </c>
      <c r="F27" s="11" t="str">
        <f>IF(num_hosts&gt;=(A27+1),CONCATENATE(LEFT(first_addr,2),DEC2HEX(HEX2DEC(RIGHT(first_addr,10))+A27*num_ports*max_parts)),"Not applicable")</f>
        <v>Not applicable</v>
      </c>
    </row>
    <row r="28" spans="1:6" x14ac:dyDescent="0.25">
      <c r="A28" s="5">
        <v>3</v>
      </c>
      <c r="B28" s="9" t="str">
        <f t="shared" ref="B28" si="5">CONCATENATE("bmc_addr[",A28,"]")</f>
        <v>bmc_addr[3]</v>
      </c>
      <c r="C28" s="6" t="str">
        <f>IF(num_hosts&gt;=(A28+1),CONCATENATE(LEFT(first_addr,2),DEC2HEX(HEX2DEC(RIGHT(first_addr,10))+num_ports*max_parts*num_hosts+A28*num_ports)),"Not applicable")</f>
        <v>Not applicable</v>
      </c>
      <c r="F28" s="11" t="str">
        <f>IF(num_hosts&gt;=(A27+1),CONCATENATE(LEFT(first_addr,2),DEC2HEX(HEX2DEC(RIGHT(first_addr,10))+num_ports*max_parts*num_hosts+A28*num_ports)),"Not applicable")</f>
        <v>Not applicable</v>
      </c>
    </row>
    <row r="29" spans="1:6" x14ac:dyDescent="0.25">
      <c r="A29" s="5">
        <v>4</v>
      </c>
      <c r="B29" s="8" t="str">
        <f t="shared" ref="B29" si="6">CONCATENATE("host_addr[",A29,"]")</f>
        <v>host_addr[4]</v>
      </c>
      <c r="C29" s="6" t="str">
        <f>IF(num_hosts&gt;=(A29+1),CONCATENATE(LEFT(first_addr,2),DEC2HEX(HEX2DEC(RIGHT(first_addr,10))+A29*num_ports*max_parts)),"Not applicable")</f>
        <v>Not applicable</v>
      </c>
      <c r="F29" s="11" t="str">
        <f>IF(num_hosts&gt;=(A29+1),CONCATENATE(LEFT(first_addr,2),DEC2HEX(HEX2DEC(RIGHT(first_addr,10))+A29*num_ports*max_parts)),"Not applicable")</f>
        <v>Not applicable</v>
      </c>
    </row>
    <row r="30" spans="1:6" x14ac:dyDescent="0.25">
      <c r="A30" s="5">
        <v>4</v>
      </c>
      <c r="B30" s="9" t="str">
        <f t="shared" ref="B30" si="7">CONCATENATE("bmc_addr[",A30,"]")</f>
        <v>bmc_addr[4]</v>
      </c>
      <c r="C30" s="6" t="str">
        <f>IF(num_hosts&gt;=(A30+1),CONCATENATE(LEFT(first_addr,2),DEC2HEX(HEX2DEC(RIGHT(first_addr,10))+num_ports*max_parts*num_hosts+A30*num_ports)),"Not applicable")</f>
        <v>Not applicable</v>
      </c>
      <c r="F30" s="11" t="str">
        <f>IF(num_hosts&gt;=(A29+1),CONCATENATE(LEFT(first_addr,2),DEC2HEX(HEX2DEC(RIGHT(first_addr,10))+num_ports*max_parts*num_hosts+A30*num_ports)),"Not applicable")</f>
        <v>Not applicable</v>
      </c>
    </row>
    <row r="31" spans="1:6" x14ac:dyDescent="0.25">
      <c r="A31" s="5">
        <v>5</v>
      </c>
      <c r="B31" s="8" t="str">
        <f t="shared" ref="B31" si="8">CONCATENATE("host_addr[",A31,"]")</f>
        <v>host_addr[5]</v>
      </c>
      <c r="C31" s="6" t="str">
        <f>IF(num_hosts&gt;=(A31+1),CONCATENATE(LEFT(first_addr,2),DEC2HEX(HEX2DEC(RIGHT(first_addr,10))+A31*num_ports*max_parts)),"Not applicable")</f>
        <v>Not applicable</v>
      </c>
      <c r="F31" s="11" t="str">
        <f>IF(num_hosts&gt;=(A31+1),CONCATENATE(LEFT(first_addr,2),DEC2HEX(HEX2DEC(RIGHT(first_addr,10))+A31*num_ports*max_parts)),"Not applicable")</f>
        <v>Not applicable</v>
      </c>
    </row>
    <row r="32" spans="1:6" x14ac:dyDescent="0.25">
      <c r="A32" s="5">
        <v>5</v>
      </c>
      <c r="B32" s="9" t="str">
        <f t="shared" ref="B32" si="9">CONCATENATE("bmc_addr[",A32,"]")</f>
        <v>bmc_addr[5]</v>
      </c>
      <c r="C32" s="6" t="str">
        <f>IF(num_hosts&gt;=(A32+1),CONCATENATE(LEFT(first_addr,2),DEC2HEX(HEX2DEC(RIGHT(first_addr,10))+num_ports*max_parts*num_hosts+A32*num_ports)),"Not applicable")</f>
        <v>Not applicable</v>
      </c>
      <c r="F32" s="11" t="str">
        <f>IF(num_hosts&gt;=(A31+1),CONCATENATE(LEFT(first_addr,2),DEC2HEX(HEX2DEC(RIGHT(first_addr,10))+num_ports*max_parts*num_hosts+A32*num_ports)),"Not applicable")</f>
        <v>Not applicable</v>
      </c>
    </row>
    <row r="33" spans="1:6" x14ac:dyDescent="0.25">
      <c r="A33" s="5">
        <v>6</v>
      </c>
      <c r="B33" s="8" t="str">
        <f t="shared" ref="B33" si="10">CONCATENATE("host_addr[",A33,"]")</f>
        <v>host_addr[6]</v>
      </c>
      <c r="C33" s="6" t="str">
        <f>IF(num_hosts&gt;=(A33+1),CONCATENATE(LEFT(first_addr,2),DEC2HEX(HEX2DEC(RIGHT(first_addr,10))+A33*num_ports*max_parts)),"Not applicable")</f>
        <v>Not applicable</v>
      </c>
      <c r="F33" s="11" t="str">
        <f>IF(num_hosts&gt;=(A33+1),CONCATENATE(LEFT(first_addr,2),DEC2HEX(HEX2DEC(RIGHT(first_addr,10))+A33*num_ports*max_parts)),"Not applicable")</f>
        <v>Not applicable</v>
      </c>
    </row>
    <row r="34" spans="1:6" x14ac:dyDescent="0.25">
      <c r="A34" s="5">
        <v>6</v>
      </c>
      <c r="B34" s="9" t="str">
        <f t="shared" ref="B34" si="11">CONCATENATE("bmc_addr[",A34,"]")</f>
        <v>bmc_addr[6]</v>
      </c>
      <c r="C34" s="6" t="str">
        <f>IF(num_hosts&gt;=(A34+1),CONCATENATE(LEFT(first_addr,2),DEC2HEX(HEX2DEC(RIGHT(first_addr,10))+num_ports*max_parts*num_hosts+A34*num_ports)),"Not applicable")</f>
        <v>Not applicable</v>
      </c>
      <c r="F34" s="11" t="str">
        <f>IF(num_hosts&gt;=(A33+1),CONCATENATE(LEFT(first_addr,2),DEC2HEX(HEX2DEC(RIGHT(first_addr,10))+num_ports*max_parts*num_hosts+A34*num_ports)),"Not applicable")</f>
        <v>Not applicable</v>
      </c>
    </row>
    <row r="35" spans="1:6" x14ac:dyDescent="0.25">
      <c r="A35" s="5">
        <v>7</v>
      </c>
      <c r="B35" s="8" t="str">
        <f t="shared" ref="B35" si="12">CONCATENATE("host_addr[",A35,"]")</f>
        <v>host_addr[7]</v>
      </c>
      <c r="C35" s="6" t="str">
        <f>IF(num_hosts&gt;=(A35+1),CONCATENATE(LEFT(first_addr,2),DEC2HEX(HEX2DEC(RIGHT(first_addr,10))+A35*num_ports*max_parts)),"Not applicable")</f>
        <v>Not applicable</v>
      </c>
      <c r="F35" s="11" t="str">
        <f>IF(num_hosts&gt;=(A35+1),CONCATENATE(LEFT(first_addr,2),DEC2HEX(HEX2DEC(RIGHT(first_addr,10))+A35*num_ports*max_parts)),"Not applicable")</f>
        <v>Not applicable</v>
      </c>
    </row>
    <row r="36" spans="1:6" x14ac:dyDescent="0.25">
      <c r="A36" s="5">
        <v>7</v>
      </c>
      <c r="B36" s="9" t="str">
        <f t="shared" ref="B36" si="13">CONCATENATE("bmc_addr[",A36,"]")</f>
        <v>bmc_addr[7]</v>
      </c>
      <c r="C36" s="6" t="str">
        <f>IF(num_hosts&gt;=(A36+1),CONCATENATE(LEFT(first_addr,2),DEC2HEX(HEX2DEC(RIGHT(first_addr,10))+num_ports*max_parts*num_hosts+A36*num_ports)),"Not applicable")</f>
        <v>Not applicable</v>
      </c>
      <c r="F36" s="11" t="str">
        <f>IF(num_hosts&gt;=(A35+1),CONCATENATE(LEFT(first_addr,2),DEC2HEX(HEX2DEC(RIGHT(first_addr,10))+num_ports*max_parts*num_hosts+A36*num_ports)),"Not applicable")</f>
        <v>Not applicable</v>
      </c>
    </row>
  </sheetData>
  <pageMargins left="0.7" right="0.7" top="0.75" bottom="0.75" header="0.3" footer="0.3"/>
  <pageSetup orientation="portrait" r:id="rId1"/>
  <ignoredErrors>
    <ignoredError sqref="C22:C36 B22:B36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8F7B4-9710-4824-8983-0315C56A6F3C}">
  <dimension ref="A1:K39"/>
  <sheetViews>
    <sheetView zoomScale="85" zoomScaleNormal="85" workbookViewId="0"/>
  </sheetViews>
  <sheetFormatPr defaultRowHeight="15" x14ac:dyDescent="0.25"/>
  <cols>
    <col min="2" max="2" width="19.140625" customWidth="1"/>
    <col min="3" max="4" width="25" customWidth="1"/>
    <col min="5" max="6" width="25" style="11" customWidth="1"/>
    <col min="7" max="7" width="17.7109375" customWidth="1"/>
    <col min="8" max="11" width="0" hidden="1" customWidth="1"/>
  </cols>
  <sheetData>
    <row r="1" spans="1:6" x14ac:dyDescent="0.25">
      <c r="B1" s="4" t="s">
        <v>17</v>
      </c>
      <c r="C1" s="4"/>
      <c r="D1" s="4"/>
      <c r="E1" s="4"/>
      <c r="F1" s="4"/>
    </row>
    <row r="3" spans="1:6" x14ac:dyDescent="0.25">
      <c r="A3" s="7" t="s">
        <v>35</v>
      </c>
      <c r="B3" s="14"/>
      <c r="C3" s="14"/>
      <c r="D3" s="14"/>
    </row>
    <row r="6" spans="1:6" x14ac:dyDescent="0.25">
      <c r="B6" s="3" t="s">
        <v>12</v>
      </c>
      <c r="C6" s="3" t="s">
        <v>14</v>
      </c>
      <c r="D6" s="3" t="s">
        <v>15</v>
      </c>
      <c r="E6" s="3"/>
      <c r="F6" s="3"/>
    </row>
    <row r="7" spans="1:6" x14ac:dyDescent="0.25">
      <c r="B7" t="s">
        <v>0</v>
      </c>
      <c r="C7" s="1">
        <v>2</v>
      </c>
      <c r="D7" s="28" t="s">
        <v>4</v>
      </c>
      <c r="E7" s="29"/>
      <c r="F7" s="29"/>
    </row>
    <row r="8" spans="1:6" x14ac:dyDescent="0.25">
      <c r="B8" t="s">
        <v>1</v>
      </c>
      <c r="C8" s="1">
        <v>1</v>
      </c>
      <c r="D8" s="28" t="s">
        <v>5</v>
      </c>
      <c r="E8" s="29"/>
      <c r="F8" s="29"/>
    </row>
    <row r="9" spans="1:6" x14ac:dyDescent="0.25">
      <c r="B9" t="s">
        <v>2</v>
      </c>
      <c r="C9" s="1">
        <v>2</v>
      </c>
      <c r="D9" s="28" t="s">
        <v>6</v>
      </c>
      <c r="E9" s="29"/>
      <c r="F9" s="29"/>
    </row>
    <row r="10" spans="1:6" x14ac:dyDescent="0.25">
      <c r="B10" t="s">
        <v>3</v>
      </c>
      <c r="C10" s="1" t="s">
        <v>16</v>
      </c>
      <c r="D10" s="28" t="s">
        <v>7</v>
      </c>
      <c r="E10" s="29"/>
      <c r="F10" s="29"/>
    </row>
    <row r="12" spans="1:6" x14ac:dyDescent="0.25">
      <c r="B12" s="3" t="s">
        <v>13</v>
      </c>
      <c r="C12" s="2"/>
      <c r="D12" s="2"/>
      <c r="E12" s="2"/>
      <c r="F12" s="2"/>
    </row>
    <row r="13" spans="1:6" x14ac:dyDescent="0.25">
      <c r="B13" t="s">
        <v>23</v>
      </c>
    </row>
    <row r="14" spans="1:6" x14ac:dyDescent="0.25">
      <c r="B14" t="s">
        <v>24</v>
      </c>
    </row>
    <row r="16" spans="1:6" x14ac:dyDescent="0.25">
      <c r="B16" s="3" t="s">
        <v>19</v>
      </c>
      <c r="C16" s="2"/>
      <c r="D16" s="2"/>
      <c r="E16" s="2"/>
      <c r="F16" s="2"/>
    </row>
    <row r="17" spans="1:11" x14ac:dyDescent="0.25">
      <c r="B17" t="s">
        <v>20</v>
      </c>
    </row>
    <row r="18" spans="1:11" x14ac:dyDescent="0.25">
      <c r="B18" t="s">
        <v>21</v>
      </c>
    </row>
    <row r="20" spans="1:11" x14ac:dyDescent="0.25">
      <c r="B20" s="3" t="s">
        <v>18</v>
      </c>
      <c r="C20" s="27" t="s">
        <v>25</v>
      </c>
      <c r="D20" s="27"/>
      <c r="E20" s="27"/>
      <c r="F20" s="27"/>
      <c r="G20" s="12"/>
      <c r="H20" t="s">
        <v>27</v>
      </c>
    </row>
    <row r="21" spans="1:11" x14ac:dyDescent="0.25">
      <c r="B21" s="3"/>
      <c r="C21" s="15">
        <v>0</v>
      </c>
      <c r="D21" s="15">
        <v>1</v>
      </c>
      <c r="E21" s="15">
        <v>2</v>
      </c>
      <c r="F21" s="15">
        <v>3</v>
      </c>
      <c r="G21" s="12"/>
    </row>
    <row r="22" spans="1:11" x14ac:dyDescent="0.25">
      <c r="A22" s="5">
        <v>0</v>
      </c>
      <c r="B22" s="8" t="str">
        <f t="shared" ref="B22:B29" si="0">CONCATENATE("host_addr[",A22,"][j]")</f>
        <v>host_addr[0][j]</v>
      </c>
      <c r="C22" s="17" t="str">
        <f t="shared" ref="C22:F29" si="1">IF(AND(num_hosts&gt;=(host_num+1),num_ports&gt;=(host_port_num+1)),CONCATENATE(LEFT(first_addr,2),DEC2HEX(HEX2DEC(RIGHT(first_addr,10))+host_num*(max_parts+1)*num_ports+host_port_num)),"Not Applicable")</f>
        <v>DEADBEEF0000</v>
      </c>
      <c r="D22" s="17" t="str">
        <f t="shared" si="1"/>
        <v>DEADBEEF0001</v>
      </c>
      <c r="E22" s="17" t="str">
        <f t="shared" si="1"/>
        <v>Not Applicable</v>
      </c>
      <c r="F22" s="17" t="str">
        <f t="shared" si="1"/>
        <v>Not Applicable</v>
      </c>
      <c r="G22" s="11"/>
      <c r="H22" s="18">
        <f>HEX2DEC(RIGHT(C22,4))</f>
        <v>0</v>
      </c>
      <c r="I22" s="18">
        <f t="shared" ref="I22:K22" si="2">HEX2DEC(RIGHT(D22,4))</f>
        <v>1</v>
      </c>
      <c r="J22" s="18" t="e">
        <f t="shared" si="2"/>
        <v>#NUM!</v>
      </c>
      <c r="K22" s="18" t="e">
        <f t="shared" si="2"/>
        <v>#NUM!</v>
      </c>
    </row>
    <row r="23" spans="1:11" x14ac:dyDescent="0.25">
      <c r="A23" s="5">
        <v>1</v>
      </c>
      <c r="B23" s="8" t="str">
        <f t="shared" si="0"/>
        <v>host_addr[1][j]</v>
      </c>
      <c r="C23" s="17" t="str">
        <f t="shared" si="1"/>
        <v>DEADBEEF0004</v>
      </c>
      <c r="D23" s="17" t="str">
        <f t="shared" si="1"/>
        <v>DEADBEEF0005</v>
      </c>
      <c r="E23" s="17" t="str">
        <f t="shared" si="1"/>
        <v>Not Applicable</v>
      </c>
      <c r="F23" s="17" t="str">
        <f t="shared" si="1"/>
        <v>Not Applicable</v>
      </c>
      <c r="G23" s="11"/>
      <c r="H23" s="18">
        <f t="shared" ref="H23:H29" si="3">HEX2DEC(RIGHT(C23,4))</f>
        <v>4</v>
      </c>
      <c r="I23" s="18">
        <f t="shared" ref="I23:I29" si="4">HEX2DEC(RIGHT(D23,4))</f>
        <v>5</v>
      </c>
      <c r="J23" s="18" t="e">
        <f t="shared" ref="J23:J29" si="5">HEX2DEC(RIGHT(E23,4))</f>
        <v>#NUM!</v>
      </c>
      <c r="K23" s="18" t="e">
        <f t="shared" ref="K23:K29" si="6">HEX2DEC(RIGHT(F23,4))</f>
        <v>#NUM!</v>
      </c>
    </row>
    <row r="24" spans="1:11" x14ac:dyDescent="0.25">
      <c r="A24" s="5">
        <v>2</v>
      </c>
      <c r="B24" s="8" t="str">
        <f t="shared" si="0"/>
        <v>host_addr[2][j]</v>
      </c>
      <c r="C24" s="17" t="str">
        <f t="shared" si="1"/>
        <v>Not Applicable</v>
      </c>
      <c r="D24" s="17" t="str">
        <f t="shared" si="1"/>
        <v>Not Applicable</v>
      </c>
      <c r="E24" s="17" t="str">
        <f t="shared" si="1"/>
        <v>Not Applicable</v>
      </c>
      <c r="F24" s="17" t="str">
        <f t="shared" si="1"/>
        <v>Not Applicable</v>
      </c>
      <c r="G24" s="11"/>
      <c r="H24" s="18" t="e">
        <f t="shared" si="3"/>
        <v>#NUM!</v>
      </c>
      <c r="I24" s="18" t="e">
        <f t="shared" si="4"/>
        <v>#NUM!</v>
      </c>
      <c r="J24" s="18" t="e">
        <f t="shared" si="5"/>
        <v>#NUM!</v>
      </c>
      <c r="K24" s="18" t="e">
        <f t="shared" si="6"/>
        <v>#NUM!</v>
      </c>
    </row>
    <row r="25" spans="1:11" x14ac:dyDescent="0.25">
      <c r="A25" s="5">
        <v>3</v>
      </c>
      <c r="B25" s="8" t="str">
        <f t="shared" si="0"/>
        <v>host_addr[3][j]</v>
      </c>
      <c r="C25" s="17" t="str">
        <f t="shared" si="1"/>
        <v>Not Applicable</v>
      </c>
      <c r="D25" s="17" t="str">
        <f t="shared" si="1"/>
        <v>Not Applicable</v>
      </c>
      <c r="E25" s="17" t="str">
        <f t="shared" si="1"/>
        <v>Not Applicable</v>
      </c>
      <c r="F25" s="17" t="str">
        <f t="shared" si="1"/>
        <v>Not Applicable</v>
      </c>
      <c r="G25" s="11"/>
      <c r="H25" s="18" t="e">
        <f t="shared" si="3"/>
        <v>#NUM!</v>
      </c>
      <c r="I25" s="18" t="e">
        <f t="shared" si="4"/>
        <v>#NUM!</v>
      </c>
      <c r="J25" s="18" t="e">
        <f t="shared" si="5"/>
        <v>#NUM!</v>
      </c>
      <c r="K25" s="18" t="e">
        <f t="shared" si="6"/>
        <v>#NUM!</v>
      </c>
    </row>
    <row r="26" spans="1:11" x14ac:dyDescent="0.25">
      <c r="A26" s="5">
        <v>4</v>
      </c>
      <c r="B26" s="8" t="str">
        <f t="shared" si="0"/>
        <v>host_addr[4][j]</v>
      </c>
      <c r="C26" s="17" t="str">
        <f t="shared" si="1"/>
        <v>Not Applicable</v>
      </c>
      <c r="D26" s="17" t="str">
        <f t="shared" si="1"/>
        <v>Not Applicable</v>
      </c>
      <c r="E26" s="17" t="str">
        <f t="shared" si="1"/>
        <v>Not Applicable</v>
      </c>
      <c r="F26" s="17" t="str">
        <f t="shared" si="1"/>
        <v>Not Applicable</v>
      </c>
      <c r="G26" s="11"/>
      <c r="H26" s="18" t="e">
        <f t="shared" si="3"/>
        <v>#NUM!</v>
      </c>
      <c r="I26" s="18" t="e">
        <f t="shared" si="4"/>
        <v>#NUM!</v>
      </c>
      <c r="J26" s="18" t="e">
        <f t="shared" si="5"/>
        <v>#NUM!</v>
      </c>
      <c r="K26" s="18" t="e">
        <f t="shared" si="6"/>
        <v>#NUM!</v>
      </c>
    </row>
    <row r="27" spans="1:11" x14ac:dyDescent="0.25">
      <c r="A27" s="5">
        <v>5</v>
      </c>
      <c r="B27" s="8" t="str">
        <f t="shared" si="0"/>
        <v>host_addr[5][j]</v>
      </c>
      <c r="C27" s="17" t="str">
        <f t="shared" si="1"/>
        <v>Not Applicable</v>
      </c>
      <c r="D27" s="17" t="str">
        <f t="shared" si="1"/>
        <v>Not Applicable</v>
      </c>
      <c r="E27" s="17" t="str">
        <f t="shared" si="1"/>
        <v>Not Applicable</v>
      </c>
      <c r="F27" s="17" t="str">
        <f t="shared" si="1"/>
        <v>Not Applicable</v>
      </c>
      <c r="G27" s="11"/>
      <c r="H27" s="18" t="e">
        <f t="shared" si="3"/>
        <v>#NUM!</v>
      </c>
      <c r="I27" s="18" t="e">
        <f t="shared" si="4"/>
        <v>#NUM!</v>
      </c>
      <c r="J27" s="18" t="e">
        <f t="shared" si="5"/>
        <v>#NUM!</v>
      </c>
      <c r="K27" s="18" t="e">
        <f t="shared" si="6"/>
        <v>#NUM!</v>
      </c>
    </row>
    <row r="28" spans="1:11" x14ac:dyDescent="0.25">
      <c r="A28" s="5">
        <v>6</v>
      </c>
      <c r="B28" s="8" t="str">
        <f t="shared" si="0"/>
        <v>host_addr[6][j]</v>
      </c>
      <c r="C28" s="17" t="str">
        <f t="shared" si="1"/>
        <v>Not Applicable</v>
      </c>
      <c r="D28" s="17" t="str">
        <f t="shared" si="1"/>
        <v>Not Applicable</v>
      </c>
      <c r="E28" s="17" t="str">
        <f t="shared" si="1"/>
        <v>Not Applicable</v>
      </c>
      <c r="F28" s="17" t="str">
        <f t="shared" si="1"/>
        <v>Not Applicable</v>
      </c>
      <c r="G28" s="11"/>
      <c r="H28" s="18" t="e">
        <f t="shared" si="3"/>
        <v>#NUM!</v>
      </c>
      <c r="I28" s="18" t="e">
        <f t="shared" si="4"/>
        <v>#NUM!</v>
      </c>
      <c r="J28" s="18" t="e">
        <f t="shared" si="5"/>
        <v>#NUM!</v>
      </c>
      <c r="K28" s="18" t="e">
        <f t="shared" si="6"/>
        <v>#NUM!</v>
      </c>
    </row>
    <row r="29" spans="1:11" x14ac:dyDescent="0.25">
      <c r="A29" s="5">
        <v>7</v>
      </c>
      <c r="B29" s="8" t="str">
        <f t="shared" si="0"/>
        <v>host_addr[7][j]</v>
      </c>
      <c r="C29" s="17" t="str">
        <f t="shared" si="1"/>
        <v>Not Applicable</v>
      </c>
      <c r="D29" s="17" t="str">
        <f t="shared" si="1"/>
        <v>Not Applicable</v>
      </c>
      <c r="E29" s="17" t="str">
        <f t="shared" si="1"/>
        <v>Not Applicable</v>
      </c>
      <c r="F29" s="17" t="str">
        <f t="shared" si="1"/>
        <v>Not Applicable</v>
      </c>
      <c r="G29" s="11"/>
      <c r="H29" s="18" t="e">
        <f t="shared" si="3"/>
        <v>#NUM!</v>
      </c>
      <c r="I29" s="18" t="e">
        <f t="shared" si="4"/>
        <v>#NUM!</v>
      </c>
      <c r="J29" s="18" t="e">
        <f t="shared" si="5"/>
        <v>#NUM!</v>
      </c>
      <c r="K29" s="18" t="e">
        <f t="shared" si="6"/>
        <v>#NUM!</v>
      </c>
    </row>
    <row r="31" spans="1:11" x14ac:dyDescent="0.25">
      <c r="B31" s="3" t="s">
        <v>26</v>
      </c>
      <c r="C31" s="16">
        <v>0</v>
      </c>
      <c r="D31" s="16">
        <v>1</v>
      </c>
      <c r="E31" s="16">
        <v>2</v>
      </c>
      <c r="F31" s="16">
        <v>3</v>
      </c>
    </row>
    <row r="32" spans="1:11" x14ac:dyDescent="0.25">
      <c r="A32" s="5">
        <v>0</v>
      </c>
      <c r="B32" s="9" t="str">
        <f t="shared" ref="B32:B39" si="7">CONCATENATE("bmc_addr[",A32,"][j]")</f>
        <v>bmc_addr[0][j]</v>
      </c>
      <c r="C32" s="17" t="str">
        <f t="shared" ref="C32:F39" si="8">IF(AND(num_hosts&gt;=(bmc_num+1),num_ports&gt;=(bmc_port_num+1)),CONCATENATE(LEFT(first_addr,2),DEC2HEX(HEX2DEC(RIGHT(first_addr,10))+bmc_num*(max_parts+1)*num_ports+max_parts*num_ports+bmc_port_num)),"Not Applicable")</f>
        <v>DEADBEEF0002</v>
      </c>
      <c r="D32" s="17" t="str">
        <f t="shared" si="8"/>
        <v>DEADBEEF0003</v>
      </c>
      <c r="E32" s="17" t="str">
        <f t="shared" si="8"/>
        <v>Not Applicable</v>
      </c>
      <c r="F32" s="17" t="str">
        <f t="shared" si="8"/>
        <v>Not Applicable</v>
      </c>
      <c r="G32" s="11"/>
      <c r="H32" s="18">
        <f>HEX2DEC(RIGHT(C32,4))</f>
        <v>2</v>
      </c>
      <c r="I32" s="18">
        <f t="shared" ref="I32:K32" si="9">HEX2DEC(RIGHT(D32,4))</f>
        <v>3</v>
      </c>
      <c r="J32" s="18" t="e">
        <f t="shared" si="9"/>
        <v>#NUM!</v>
      </c>
      <c r="K32" s="18" t="e">
        <f t="shared" si="9"/>
        <v>#NUM!</v>
      </c>
    </row>
    <row r="33" spans="1:11" x14ac:dyDescent="0.25">
      <c r="A33" s="5">
        <v>1</v>
      </c>
      <c r="B33" s="9" t="str">
        <f t="shared" si="7"/>
        <v>bmc_addr[1][j]</v>
      </c>
      <c r="C33" s="17" t="str">
        <f t="shared" si="8"/>
        <v>DEADBEEF0006</v>
      </c>
      <c r="D33" s="17" t="str">
        <f t="shared" si="8"/>
        <v>DEADBEEF0007</v>
      </c>
      <c r="E33" s="17" t="str">
        <f t="shared" si="8"/>
        <v>Not Applicable</v>
      </c>
      <c r="F33" s="17" t="str">
        <f t="shared" si="8"/>
        <v>Not Applicable</v>
      </c>
      <c r="G33" s="11"/>
      <c r="H33" s="18">
        <f t="shared" ref="H33:H39" si="10">HEX2DEC(RIGHT(C33,4))</f>
        <v>6</v>
      </c>
      <c r="I33" s="18">
        <f t="shared" ref="I33:I39" si="11">HEX2DEC(RIGHT(D33,4))</f>
        <v>7</v>
      </c>
      <c r="J33" s="18" t="e">
        <f t="shared" ref="J33:J39" si="12">HEX2DEC(RIGHT(E33,4))</f>
        <v>#NUM!</v>
      </c>
      <c r="K33" s="18" t="e">
        <f t="shared" ref="K33:K39" si="13">HEX2DEC(RIGHT(F33,4))</f>
        <v>#NUM!</v>
      </c>
    </row>
    <row r="34" spans="1:11" x14ac:dyDescent="0.25">
      <c r="A34" s="5">
        <v>2</v>
      </c>
      <c r="B34" s="9" t="str">
        <f t="shared" si="7"/>
        <v>bmc_addr[2][j]</v>
      </c>
      <c r="C34" s="17" t="str">
        <f t="shared" si="8"/>
        <v>Not Applicable</v>
      </c>
      <c r="D34" s="17" t="str">
        <f t="shared" si="8"/>
        <v>Not Applicable</v>
      </c>
      <c r="E34" s="17" t="str">
        <f t="shared" si="8"/>
        <v>Not Applicable</v>
      </c>
      <c r="F34" s="17" t="str">
        <f t="shared" si="8"/>
        <v>Not Applicable</v>
      </c>
      <c r="G34" s="11"/>
      <c r="H34" s="18" t="e">
        <f t="shared" si="10"/>
        <v>#NUM!</v>
      </c>
      <c r="I34" s="18" t="e">
        <f t="shared" si="11"/>
        <v>#NUM!</v>
      </c>
      <c r="J34" s="18" t="e">
        <f t="shared" si="12"/>
        <v>#NUM!</v>
      </c>
      <c r="K34" s="18" t="e">
        <f t="shared" si="13"/>
        <v>#NUM!</v>
      </c>
    </row>
    <row r="35" spans="1:11" x14ac:dyDescent="0.25">
      <c r="A35" s="5">
        <v>3</v>
      </c>
      <c r="B35" s="9" t="str">
        <f t="shared" si="7"/>
        <v>bmc_addr[3][j]</v>
      </c>
      <c r="C35" s="17" t="str">
        <f t="shared" si="8"/>
        <v>Not Applicable</v>
      </c>
      <c r="D35" s="17" t="str">
        <f t="shared" si="8"/>
        <v>Not Applicable</v>
      </c>
      <c r="E35" s="17" t="str">
        <f t="shared" si="8"/>
        <v>Not Applicable</v>
      </c>
      <c r="F35" s="17" t="str">
        <f t="shared" si="8"/>
        <v>Not Applicable</v>
      </c>
      <c r="G35" s="11"/>
      <c r="H35" s="18" t="e">
        <f t="shared" si="10"/>
        <v>#NUM!</v>
      </c>
      <c r="I35" s="18" t="e">
        <f t="shared" si="11"/>
        <v>#NUM!</v>
      </c>
      <c r="J35" s="18" t="e">
        <f t="shared" si="12"/>
        <v>#NUM!</v>
      </c>
      <c r="K35" s="18" t="e">
        <f t="shared" si="13"/>
        <v>#NUM!</v>
      </c>
    </row>
    <row r="36" spans="1:11" x14ac:dyDescent="0.25">
      <c r="A36" s="5">
        <v>4</v>
      </c>
      <c r="B36" s="9" t="str">
        <f t="shared" si="7"/>
        <v>bmc_addr[4][j]</v>
      </c>
      <c r="C36" s="17" t="str">
        <f t="shared" si="8"/>
        <v>Not Applicable</v>
      </c>
      <c r="D36" s="17" t="str">
        <f t="shared" si="8"/>
        <v>Not Applicable</v>
      </c>
      <c r="E36" s="17" t="str">
        <f t="shared" si="8"/>
        <v>Not Applicable</v>
      </c>
      <c r="F36" s="17" t="str">
        <f t="shared" si="8"/>
        <v>Not Applicable</v>
      </c>
      <c r="G36" s="11"/>
      <c r="H36" s="18" t="e">
        <f t="shared" si="10"/>
        <v>#NUM!</v>
      </c>
      <c r="I36" s="18" t="e">
        <f t="shared" si="11"/>
        <v>#NUM!</v>
      </c>
      <c r="J36" s="18" t="e">
        <f t="shared" si="12"/>
        <v>#NUM!</v>
      </c>
      <c r="K36" s="18" t="e">
        <f t="shared" si="13"/>
        <v>#NUM!</v>
      </c>
    </row>
    <row r="37" spans="1:11" x14ac:dyDescent="0.25">
      <c r="A37" s="5">
        <v>5</v>
      </c>
      <c r="B37" s="9" t="str">
        <f t="shared" si="7"/>
        <v>bmc_addr[5][j]</v>
      </c>
      <c r="C37" s="17" t="str">
        <f t="shared" si="8"/>
        <v>Not Applicable</v>
      </c>
      <c r="D37" s="17" t="str">
        <f t="shared" si="8"/>
        <v>Not Applicable</v>
      </c>
      <c r="E37" s="17" t="str">
        <f t="shared" si="8"/>
        <v>Not Applicable</v>
      </c>
      <c r="F37" s="17" t="str">
        <f t="shared" si="8"/>
        <v>Not Applicable</v>
      </c>
      <c r="G37" s="11"/>
      <c r="H37" s="18" t="e">
        <f t="shared" si="10"/>
        <v>#NUM!</v>
      </c>
      <c r="I37" s="18" t="e">
        <f t="shared" si="11"/>
        <v>#NUM!</v>
      </c>
      <c r="J37" s="18" t="e">
        <f t="shared" si="12"/>
        <v>#NUM!</v>
      </c>
      <c r="K37" s="18" t="e">
        <f t="shared" si="13"/>
        <v>#NUM!</v>
      </c>
    </row>
    <row r="38" spans="1:11" x14ac:dyDescent="0.25">
      <c r="A38" s="5">
        <v>6</v>
      </c>
      <c r="B38" s="9" t="str">
        <f t="shared" si="7"/>
        <v>bmc_addr[6][j]</v>
      </c>
      <c r="C38" s="17" t="str">
        <f t="shared" si="8"/>
        <v>Not Applicable</v>
      </c>
      <c r="D38" s="17" t="str">
        <f t="shared" si="8"/>
        <v>Not Applicable</v>
      </c>
      <c r="E38" s="17" t="str">
        <f t="shared" si="8"/>
        <v>Not Applicable</v>
      </c>
      <c r="F38" s="17" t="str">
        <f t="shared" si="8"/>
        <v>Not Applicable</v>
      </c>
      <c r="G38" s="11"/>
      <c r="H38" s="18" t="e">
        <f t="shared" si="10"/>
        <v>#NUM!</v>
      </c>
      <c r="I38" s="18" t="e">
        <f t="shared" si="11"/>
        <v>#NUM!</v>
      </c>
      <c r="J38" s="18" t="e">
        <f t="shared" si="12"/>
        <v>#NUM!</v>
      </c>
      <c r="K38" s="18" t="e">
        <f t="shared" si="13"/>
        <v>#NUM!</v>
      </c>
    </row>
    <row r="39" spans="1:11" x14ac:dyDescent="0.25">
      <c r="A39" s="5">
        <v>7</v>
      </c>
      <c r="B39" s="9" t="str">
        <f t="shared" si="7"/>
        <v>bmc_addr[7][j]</v>
      </c>
      <c r="C39" s="17" t="str">
        <f t="shared" si="8"/>
        <v>Not Applicable</v>
      </c>
      <c r="D39" s="17" t="str">
        <f t="shared" si="8"/>
        <v>Not Applicable</v>
      </c>
      <c r="E39" s="17" t="str">
        <f t="shared" si="8"/>
        <v>Not Applicable</v>
      </c>
      <c r="F39" s="17" t="str">
        <f t="shared" si="8"/>
        <v>Not Applicable</v>
      </c>
      <c r="G39" s="11"/>
      <c r="H39" s="18" t="e">
        <f t="shared" si="10"/>
        <v>#NUM!</v>
      </c>
      <c r="I39" s="18" t="e">
        <f t="shared" si="11"/>
        <v>#NUM!</v>
      </c>
      <c r="J39" s="18" t="e">
        <f t="shared" si="12"/>
        <v>#NUM!</v>
      </c>
      <c r="K39" s="18" t="e">
        <f t="shared" si="13"/>
        <v>#NUM!</v>
      </c>
    </row>
  </sheetData>
  <mergeCells count="5">
    <mergeCell ref="C20:F20"/>
    <mergeCell ref="D7:F7"/>
    <mergeCell ref="D8:F8"/>
    <mergeCell ref="D9:F9"/>
    <mergeCell ref="D10:F10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2AED4-49C8-4C32-80BB-B2D32301BDFF}">
  <dimension ref="B2:E6"/>
  <sheetViews>
    <sheetView zoomScale="85" zoomScaleNormal="85" workbookViewId="0">
      <selection activeCell="E7" sqref="E7"/>
    </sheetView>
  </sheetViews>
  <sheetFormatPr defaultRowHeight="15" x14ac:dyDescent="0.25"/>
  <cols>
    <col min="2" max="3" width="13.42578125" customWidth="1"/>
    <col min="4" max="4" width="8.85546875" customWidth="1"/>
    <col min="5" max="5" width="144.85546875" customWidth="1"/>
  </cols>
  <sheetData>
    <row r="2" spans="2:5" x14ac:dyDescent="0.25">
      <c r="B2" s="7" t="s">
        <v>28</v>
      </c>
      <c r="C2" s="7" t="s">
        <v>44</v>
      </c>
      <c r="D2" s="7" t="s">
        <v>30</v>
      </c>
      <c r="E2" s="7" t="s">
        <v>32</v>
      </c>
    </row>
    <row r="3" spans="2:5" x14ac:dyDescent="0.25">
      <c r="B3">
        <v>20190614</v>
      </c>
      <c r="C3" t="s">
        <v>45</v>
      </c>
      <c r="D3" t="s">
        <v>31</v>
      </c>
      <c r="E3" t="s">
        <v>29</v>
      </c>
    </row>
    <row r="4" spans="2:5" x14ac:dyDescent="0.25">
      <c r="B4">
        <v>20191116</v>
      </c>
      <c r="C4" t="s">
        <v>46</v>
      </c>
      <c r="D4" t="s">
        <v>31</v>
      </c>
      <c r="E4" t="s">
        <v>33</v>
      </c>
    </row>
    <row r="5" spans="2:5" x14ac:dyDescent="0.25">
      <c r="B5">
        <v>20191118</v>
      </c>
      <c r="C5" t="s">
        <v>46</v>
      </c>
      <c r="D5" t="s">
        <v>31</v>
      </c>
      <c r="E5" t="s">
        <v>47</v>
      </c>
    </row>
    <row r="6" spans="2:5" x14ac:dyDescent="0.25">
      <c r="B6">
        <v>20191209</v>
      </c>
      <c r="C6" t="s">
        <v>51</v>
      </c>
      <c r="D6" t="s">
        <v>31</v>
      </c>
      <c r="E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Instructions</vt:lpstr>
      <vt:lpstr>MC MAC Address Option 1</vt:lpstr>
      <vt:lpstr>MC MAC Address Option 2</vt:lpstr>
      <vt:lpstr>Revision History</vt:lpstr>
      <vt:lpstr>bmc_num</vt:lpstr>
      <vt:lpstr>bmc_port_num</vt:lpstr>
      <vt:lpstr>'MC MAC Address Option 2'!first_addr</vt:lpstr>
      <vt:lpstr>first_addr</vt:lpstr>
      <vt:lpstr>host_num</vt:lpstr>
      <vt:lpstr>host_port_num</vt:lpstr>
      <vt:lpstr>'MC MAC Address Option 2'!max_parts</vt:lpstr>
      <vt:lpstr>max_parts</vt:lpstr>
      <vt:lpstr>'MC MAC Address Option 2'!num_hosts</vt:lpstr>
      <vt:lpstr>num_hosts</vt:lpstr>
      <vt:lpstr>'MC MAC Address Option 2'!num_ports</vt:lpstr>
      <vt:lpstr>num_ports</vt:lpstr>
    </vt:vector>
  </TitlesOfParts>
  <Company>Intel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CTPClassification=CTP_NT</cp:keywords>
  <cp:lastModifiedBy>Ng, Thomas1</cp:lastModifiedBy>
  <dcterms:created xsi:type="dcterms:W3CDTF">2019-06-15T04:27:19Z</dcterms:created>
  <dcterms:modified xsi:type="dcterms:W3CDTF">2019-12-09T18:43:33Z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559e6dce-79c4-4eed-80c6-168a86ceeac0</vt:lpwstr>
  </property>
  <property fmtid="{D5CDD505-2E9C-101B-9397-08002B2CF9AE}" pid="3" name="CTP_TimeStamp">
    <vt:lpwstr>2019-12-09 18:43:32Z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